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 Verwalter Kirchgemeinde\10.2 Buchhaltungsunterlagen\HRM2\"/>
    </mc:Choice>
  </mc:AlternateContent>
  <bookViews>
    <workbookView xWindow="0" yWindow="0" windowWidth="28800" windowHeight="119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B28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B27" i="1"/>
  <c r="C27" i="1" s="1"/>
  <c r="C29" i="1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14" i="1"/>
  <c r="C20" i="1"/>
  <c r="D20" i="1"/>
  <c r="E20" i="1"/>
  <c r="F20" i="1"/>
  <c r="G20" i="1"/>
  <c r="H20" i="1"/>
  <c r="I20" i="1"/>
  <c r="J20" i="1"/>
  <c r="K20" i="1"/>
  <c r="L20" i="1"/>
  <c r="M20" i="1"/>
  <c r="B20" i="1"/>
  <c r="B12" i="1"/>
  <c r="B19" i="1"/>
  <c r="B11" i="1"/>
  <c r="C11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C12" i="1"/>
  <c r="D12" i="1"/>
  <c r="E12" i="1"/>
  <c r="F12" i="1"/>
  <c r="G12" i="1"/>
  <c r="H12" i="1"/>
  <c r="I12" i="1"/>
  <c r="C10" i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B13" i="1" l="1"/>
  <c r="C31" i="1"/>
  <c r="B29" i="1"/>
  <c r="B31" i="1" s="1"/>
  <c r="D27" i="1"/>
  <c r="B15" i="1"/>
  <c r="D11" i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C13" i="1"/>
  <c r="E13" i="1" l="1"/>
  <c r="E15" i="1" s="1"/>
  <c r="D29" i="1"/>
  <c r="D31" i="1" s="1"/>
  <c r="E27" i="1"/>
  <c r="D13" i="1"/>
  <c r="D15" i="1" s="1"/>
  <c r="C15" i="1"/>
  <c r="F13" i="1"/>
  <c r="F15" i="1" s="1"/>
  <c r="E29" i="1" l="1"/>
  <c r="E31" i="1" s="1"/>
  <c r="F27" i="1"/>
  <c r="C19" i="1"/>
  <c r="B21" i="1"/>
  <c r="B23" i="1" s="1"/>
  <c r="G13" i="1"/>
  <c r="G15" i="1" s="1"/>
  <c r="F29" i="1" l="1"/>
  <c r="F31" i="1" s="1"/>
  <c r="G27" i="1"/>
  <c r="D19" i="1"/>
  <c r="C21" i="1"/>
  <c r="C23" i="1" s="1"/>
  <c r="H13" i="1"/>
  <c r="H15" i="1" s="1"/>
  <c r="G29" i="1" l="1"/>
  <c r="G31" i="1" s="1"/>
  <c r="H27" i="1"/>
  <c r="E19" i="1"/>
  <c r="D21" i="1"/>
  <c r="D23" i="1" s="1"/>
  <c r="I13" i="1"/>
  <c r="I15" i="1" s="1"/>
  <c r="H29" i="1" l="1"/>
  <c r="H31" i="1" s="1"/>
  <c r="I27" i="1"/>
  <c r="F19" i="1"/>
  <c r="E21" i="1"/>
  <c r="E23" i="1" s="1"/>
  <c r="J13" i="1"/>
  <c r="J15" i="1" s="1"/>
  <c r="I29" i="1" l="1"/>
  <c r="I31" i="1" s="1"/>
  <c r="J27" i="1"/>
  <c r="G19" i="1"/>
  <c r="F21" i="1"/>
  <c r="F23" i="1" s="1"/>
  <c r="K13" i="1"/>
  <c r="K15" i="1" s="1"/>
  <c r="J29" i="1" l="1"/>
  <c r="J31" i="1" s="1"/>
  <c r="K27" i="1"/>
  <c r="H19" i="1"/>
  <c r="G21" i="1"/>
  <c r="G23" i="1" s="1"/>
  <c r="L13" i="1"/>
  <c r="L15" i="1" s="1"/>
  <c r="K29" i="1" l="1"/>
  <c r="K31" i="1" s="1"/>
  <c r="L27" i="1"/>
  <c r="I19" i="1"/>
  <c r="H21" i="1"/>
  <c r="H23" i="1" s="1"/>
  <c r="M13" i="1"/>
  <c r="M15" i="1" s="1"/>
  <c r="L29" i="1" l="1"/>
  <c r="L31" i="1" s="1"/>
  <c r="M27" i="1"/>
  <c r="J19" i="1"/>
  <c r="I21" i="1"/>
  <c r="I23" i="1" s="1"/>
  <c r="N13" i="1"/>
  <c r="N15" i="1" s="1"/>
  <c r="M29" i="1" l="1"/>
  <c r="M31" i="1" s="1"/>
  <c r="N27" i="1"/>
  <c r="K19" i="1"/>
  <c r="J21" i="1"/>
  <c r="J23" i="1" s="1"/>
  <c r="O13" i="1"/>
  <c r="O15" i="1" s="1"/>
  <c r="O27" i="1" l="1"/>
  <c r="N29" i="1"/>
  <c r="N31" i="1" s="1"/>
  <c r="L19" i="1"/>
  <c r="K21" i="1"/>
  <c r="K23" i="1" s="1"/>
  <c r="P13" i="1"/>
  <c r="P15" i="1" s="1"/>
  <c r="O29" i="1" l="1"/>
  <c r="O31" i="1" s="1"/>
  <c r="P27" i="1"/>
  <c r="M19" i="1"/>
  <c r="L21" i="1"/>
  <c r="L23" i="1" s="1"/>
  <c r="R13" i="1"/>
  <c r="R15" i="1" s="1"/>
  <c r="Q13" i="1"/>
  <c r="Q15" i="1" s="1"/>
  <c r="P29" i="1" l="1"/>
  <c r="P31" i="1" s="1"/>
  <c r="Q27" i="1"/>
  <c r="N19" i="1"/>
  <c r="M21" i="1"/>
  <c r="M23" i="1" s="1"/>
  <c r="Q29" i="1" l="1"/>
  <c r="Q31" i="1" s="1"/>
  <c r="R27" i="1"/>
  <c r="R29" i="1" s="1"/>
  <c r="R31" i="1" s="1"/>
  <c r="O19" i="1"/>
  <c r="N21" i="1"/>
  <c r="N23" i="1" s="1"/>
  <c r="P19" i="1" l="1"/>
  <c r="O21" i="1"/>
  <c r="O23" i="1" s="1"/>
  <c r="Q19" i="1" l="1"/>
  <c r="P21" i="1"/>
  <c r="P23" i="1" s="1"/>
  <c r="R19" i="1" l="1"/>
  <c r="R21" i="1" s="1"/>
  <c r="R23" i="1" s="1"/>
  <c r="Q21" i="1"/>
  <c r="Q23" i="1" s="1"/>
</calcChain>
</file>

<file path=xl/sharedStrings.xml><?xml version="1.0" encoding="utf-8"?>
<sst xmlns="http://schemas.openxmlformats.org/spreadsheetml/2006/main" count="21" uniqueCount="13">
  <si>
    <t>Verwaltungsvermögen 31.12.2013</t>
  </si>
  <si>
    <t>jährliche Investitionen (Durchschnitt)</t>
  </si>
  <si>
    <t>Annahme Abschreibungen HRM (durchschnitt)</t>
  </si>
  <si>
    <t>Auswirkung auf Erfolgrechnung ab Einführung HRM2</t>
  </si>
  <si>
    <t>ordentliche Abschreibungen nach HRM2</t>
  </si>
  <si>
    <t>Total Abschreibungen</t>
  </si>
  <si>
    <t>bisherige Abschreibung (durchs. 2012-2013)</t>
  </si>
  <si>
    <t>Differenz</t>
  </si>
  <si>
    <r>
      <t xml:space="preserve">Abschreibungen VV HRM 1 </t>
    </r>
    <r>
      <rPr>
        <b/>
        <sz val="11"/>
        <color theme="1"/>
        <rFont val="Arial"/>
        <family val="2"/>
      </rPr>
      <t>(8 Jahre)</t>
    </r>
  </si>
  <si>
    <r>
      <t>Abschreibungen VV HRM 1 (</t>
    </r>
    <r>
      <rPr>
        <b/>
        <sz val="11"/>
        <color theme="1"/>
        <rFont val="Arial"/>
        <family val="2"/>
      </rPr>
      <t>12 Jahre</t>
    </r>
    <r>
      <rPr>
        <sz val="11"/>
        <color theme="1"/>
        <rFont val="Arial"/>
        <family val="2"/>
      </rPr>
      <t>)</t>
    </r>
  </si>
  <si>
    <r>
      <t>Abschreibungen VV HRM 1 (</t>
    </r>
    <r>
      <rPr>
        <b/>
        <sz val="11"/>
        <color theme="1"/>
        <rFont val="Arial"/>
        <family val="2"/>
      </rPr>
      <t>16 Jahre</t>
    </r>
    <r>
      <rPr>
        <sz val="11"/>
        <color theme="1"/>
        <rFont val="Arial"/>
        <family val="2"/>
      </rPr>
      <t>)</t>
    </r>
  </si>
  <si>
    <t>harmonisierte Abschreibungen (Durchschnitt 2012+2013)</t>
  </si>
  <si>
    <t>Überlegungen zur Festlegung der Abschreibungen Beispiel KG Langenthal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</si>
</sst>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9" fontId="0" fillId="0" borderId="0" xfId="0" applyNumberFormat="1"/>
    <xf numFmtId="3" fontId="0" fillId="0" borderId="0" xfId="0" applyNumberFormat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2" xfId="0" applyFont="1" applyBorder="1"/>
    <xf numFmtId="0" fontId="4" fillId="0" borderId="3" xfId="0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6" fillId="0" borderId="4" xfId="0" applyNumberFormat="1" applyFont="1" applyBorder="1"/>
    <xf numFmtId="3" fontId="6" fillId="2" borderId="4" xfId="0" applyNumberFormat="1" applyFont="1" applyFill="1" applyBorder="1"/>
    <xf numFmtId="3" fontId="6" fillId="2" borderId="5" xfId="0" applyNumberFormat="1" applyFont="1" applyFill="1" applyBorder="1"/>
    <xf numFmtId="3" fontId="6" fillId="0" borderId="5" xfId="0" applyNumberFormat="1" applyFont="1" applyBorder="1"/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Border="1"/>
    <xf numFmtId="0" fontId="4" fillId="0" borderId="5" xfId="0" applyFont="1" applyBorder="1"/>
    <xf numFmtId="3" fontId="5" fillId="0" borderId="6" xfId="0" applyNumberFormat="1" applyFont="1" applyBorder="1"/>
    <xf numFmtId="3" fontId="5" fillId="0" borderId="7" xfId="0" applyNumberFormat="1" applyFont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view="pageLayout" zoomScaleNormal="100" workbookViewId="0">
      <selection activeCell="B31" sqref="B31"/>
    </sheetView>
  </sheetViews>
  <sheetFormatPr baseColWidth="10" defaultRowHeight="13.8" x14ac:dyDescent="0.25"/>
  <cols>
    <col min="1" max="1" width="23.59765625" customWidth="1"/>
    <col min="2" max="2" width="7.19921875" bestFit="1" customWidth="1"/>
    <col min="3" max="5" width="6.3984375" bestFit="1" customWidth="1"/>
    <col min="6" max="6" width="7.19921875" bestFit="1" customWidth="1"/>
    <col min="7" max="18" width="6.3984375" bestFit="1" customWidth="1"/>
  </cols>
  <sheetData>
    <row r="1" spans="1:18" ht="17.399999999999999" x14ac:dyDescent="0.3">
      <c r="A1" s="4" t="s">
        <v>12</v>
      </c>
    </row>
    <row r="3" spans="1:18" x14ac:dyDescent="0.25">
      <c r="A3" t="s">
        <v>11</v>
      </c>
      <c r="F3" s="2">
        <v>168720</v>
      </c>
    </row>
    <row r="4" spans="1:18" x14ac:dyDescent="0.25">
      <c r="A4" t="s">
        <v>0</v>
      </c>
      <c r="F4" s="2">
        <v>867000</v>
      </c>
    </row>
    <row r="5" spans="1:18" x14ac:dyDescent="0.25">
      <c r="A5" t="s">
        <v>1</v>
      </c>
      <c r="F5" s="2">
        <v>300000</v>
      </c>
    </row>
    <row r="6" spans="1:18" x14ac:dyDescent="0.25">
      <c r="A6" t="s">
        <v>2</v>
      </c>
      <c r="F6" s="1">
        <v>0.04</v>
      </c>
    </row>
    <row r="9" spans="1:18" ht="16.2" thickBot="1" x14ac:dyDescent="0.35">
      <c r="A9" s="5" t="s">
        <v>3</v>
      </c>
    </row>
    <row r="10" spans="1:18" ht="14.4" thickTop="1" x14ac:dyDescent="0.25">
      <c r="A10" s="3"/>
      <c r="B10" s="6">
        <v>2014</v>
      </c>
      <c r="C10" s="6">
        <f>SUM(B10+1)</f>
        <v>2015</v>
      </c>
      <c r="D10" s="6">
        <f t="shared" ref="D10:R10" si="0">SUM(C10+1)</f>
        <v>2016</v>
      </c>
      <c r="E10" s="6">
        <f t="shared" si="0"/>
        <v>2017</v>
      </c>
      <c r="F10" s="6">
        <f t="shared" si="0"/>
        <v>2018</v>
      </c>
      <c r="G10" s="6">
        <f t="shared" si="0"/>
        <v>2019</v>
      </c>
      <c r="H10" s="6">
        <f t="shared" si="0"/>
        <v>2020</v>
      </c>
      <c r="I10" s="6">
        <f t="shared" si="0"/>
        <v>2021</v>
      </c>
      <c r="J10" s="6">
        <f t="shared" si="0"/>
        <v>2022</v>
      </c>
      <c r="K10" s="6">
        <f t="shared" si="0"/>
        <v>2023</v>
      </c>
      <c r="L10" s="6">
        <f t="shared" si="0"/>
        <v>2024</v>
      </c>
      <c r="M10" s="6">
        <f t="shared" si="0"/>
        <v>2025</v>
      </c>
      <c r="N10" s="6">
        <f t="shared" si="0"/>
        <v>2026</v>
      </c>
      <c r="O10" s="6">
        <f t="shared" si="0"/>
        <v>2027</v>
      </c>
      <c r="P10" s="6">
        <f t="shared" si="0"/>
        <v>2028</v>
      </c>
      <c r="Q10" s="6">
        <f t="shared" si="0"/>
        <v>2029</v>
      </c>
      <c r="R10" s="7">
        <f t="shared" si="0"/>
        <v>2030</v>
      </c>
    </row>
    <row r="11" spans="1:18" ht="27.6" x14ac:dyDescent="0.25">
      <c r="A11" s="20" t="s">
        <v>4</v>
      </c>
      <c r="B11" s="8">
        <f>SUM($F$5*F$6)</f>
        <v>12000</v>
      </c>
      <c r="C11" s="8">
        <f>SUM(B11+B11)</f>
        <v>24000</v>
      </c>
      <c r="D11" s="8">
        <f>SUM(C11+$B11)</f>
        <v>36000</v>
      </c>
      <c r="E11" s="8">
        <f t="shared" ref="E11:R11" si="1">SUM(D11+$B11)</f>
        <v>48000</v>
      </c>
      <c r="F11" s="8">
        <f t="shared" si="1"/>
        <v>60000</v>
      </c>
      <c r="G11" s="8">
        <f t="shared" si="1"/>
        <v>72000</v>
      </c>
      <c r="H11" s="8">
        <f t="shared" si="1"/>
        <v>84000</v>
      </c>
      <c r="I11" s="8">
        <f t="shared" si="1"/>
        <v>96000</v>
      </c>
      <c r="J11" s="8">
        <f t="shared" si="1"/>
        <v>108000</v>
      </c>
      <c r="K11" s="8">
        <f t="shared" si="1"/>
        <v>120000</v>
      </c>
      <c r="L11" s="8">
        <f t="shared" si="1"/>
        <v>132000</v>
      </c>
      <c r="M11" s="8">
        <f t="shared" si="1"/>
        <v>144000</v>
      </c>
      <c r="N11" s="8">
        <f t="shared" si="1"/>
        <v>156000</v>
      </c>
      <c r="O11" s="8">
        <f t="shared" si="1"/>
        <v>168000</v>
      </c>
      <c r="P11" s="8">
        <f t="shared" si="1"/>
        <v>180000</v>
      </c>
      <c r="Q11" s="8">
        <f t="shared" si="1"/>
        <v>192000</v>
      </c>
      <c r="R11" s="9">
        <f t="shared" si="1"/>
        <v>204000</v>
      </c>
    </row>
    <row r="12" spans="1:18" ht="27.6" x14ac:dyDescent="0.25">
      <c r="A12" s="20" t="s">
        <v>8</v>
      </c>
      <c r="B12" s="10">
        <f>SUM($F$4/8)</f>
        <v>108375</v>
      </c>
      <c r="C12" s="10">
        <f t="shared" ref="C12:I12" si="2">SUM($F4/8)</f>
        <v>108375</v>
      </c>
      <c r="D12" s="10">
        <f t="shared" si="2"/>
        <v>108375</v>
      </c>
      <c r="E12" s="10">
        <f t="shared" si="2"/>
        <v>108375</v>
      </c>
      <c r="F12" s="10">
        <f t="shared" si="2"/>
        <v>108375</v>
      </c>
      <c r="G12" s="10">
        <f t="shared" si="2"/>
        <v>108375</v>
      </c>
      <c r="H12" s="10">
        <f t="shared" si="2"/>
        <v>108375</v>
      </c>
      <c r="I12" s="10">
        <f t="shared" si="2"/>
        <v>108375</v>
      </c>
      <c r="J12" s="11"/>
      <c r="K12" s="11"/>
      <c r="L12" s="11"/>
      <c r="M12" s="11"/>
      <c r="N12" s="11"/>
      <c r="O12" s="11"/>
      <c r="P12" s="11"/>
      <c r="Q12" s="11"/>
      <c r="R12" s="12"/>
    </row>
    <row r="13" spans="1:18" x14ac:dyDescent="0.25">
      <c r="A13" s="20" t="s">
        <v>5</v>
      </c>
      <c r="B13" s="8">
        <f>SUM(B11:B12)</f>
        <v>120375</v>
      </c>
      <c r="C13" s="8">
        <f t="shared" ref="C13:R13" si="3">SUM(C11:C12)</f>
        <v>132375</v>
      </c>
      <c r="D13" s="8">
        <f t="shared" si="3"/>
        <v>144375</v>
      </c>
      <c r="E13" s="8">
        <f t="shared" si="3"/>
        <v>156375</v>
      </c>
      <c r="F13" s="8">
        <f t="shared" si="3"/>
        <v>168375</v>
      </c>
      <c r="G13" s="8">
        <f t="shared" si="3"/>
        <v>180375</v>
      </c>
      <c r="H13" s="8">
        <f t="shared" si="3"/>
        <v>192375</v>
      </c>
      <c r="I13" s="8">
        <f t="shared" si="3"/>
        <v>204375</v>
      </c>
      <c r="J13" s="8">
        <f t="shared" si="3"/>
        <v>108000</v>
      </c>
      <c r="K13" s="8">
        <f t="shared" si="3"/>
        <v>120000</v>
      </c>
      <c r="L13" s="8">
        <f t="shared" si="3"/>
        <v>132000</v>
      </c>
      <c r="M13" s="8">
        <f t="shared" si="3"/>
        <v>144000</v>
      </c>
      <c r="N13" s="8">
        <f t="shared" si="3"/>
        <v>156000</v>
      </c>
      <c r="O13" s="8">
        <f t="shared" si="3"/>
        <v>168000</v>
      </c>
      <c r="P13" s="8">
        <f t="shared" si="3"/>
        <v>180000</v>
      </c>
      <c r="Q13" s="8">
        <f t="shared" si="3"/>
        <v>192000</v>
      </c>
      <c r="R13" s="9">
        <f t="shared" si="3"/>
        <v>204000</v>
      </c>
    </row>
    <row r="14" spans="1:18" ht="27.6" x14ac:dyDescent="0.25">
      <c r="A14" s="20" t="s">
        <v>6</v>
      </c>
      <c r="B14" s="10">
        <f>SUM($F$3)</f>
        <v>168720</v>
      </c>
      <c r="C14" s="10">
        <f t="shared" ref="C14:R14" si="4">SUM($F3)</f>
        <v>168720</v>
      </c>
      <c r="D14" s="10">
        <f t="shared" si="4"/>
        <v>168720</v>
      </c>
      <c r="E14" s="10">
        <f t="shared" si="4"/>
        <v>168720</v>
      </c>
      <c r="F14" s="10">
        <f t="shared" si="4"/>
        <v>168720</v>
      </c>
      <c r="G14" s="10">
        <f t="shared" si="4"/>
        <v>168720</v>
      </c>
      <c r="H14" s="10">
        <f t="shared" si="4"/>
        <v>168720</v>
      </c>
      <c r="I14" s="10">
        <f t="shared" si="4"/>
        <v>168720</v>
      </c>
      <c r="J14" s="10">
        <f t="shared" si="4"/>
        <v>168720</v>
      </c>
      <c r="K14" s="10">
        <f t="shared" si="4"/>
        <v>168720</v>
      </c>
      <c r="L14" s="10">
        <f t="shared" si="4"/>
        <v>168720</v>
      </c>
      <c r="M14" s="10">
        <f t="shared" si="4"/>
        <v>168720</v>
      </c>
      <c r="N14" s="10">
        <f t="shared" si="4"/>
        <v>168720</v>
      </c>
      <c r="O14" s="10">
        <f t="shared" si="4"/>
        <v>168720</v>
      </c>
      <c r="P14" s="10">
        <f t="shared" si="4"/>
        <v>168720</v>
      </c>
      <c r="Q14" s="10">
        <f t="shared" si="4"/>
        <v>168720</v>
      </c>
      <c r="R14" s="13">
        <f t="shared" si="4"/>
        <v>168720</v>
      </c>
    </row>
    <row r="15" spans="1:18" x14ac:dyDescent="0.25">
      <c r="A15" s="20" t="s">
        <v>7</v>
      </c>
      <c r="B15" s="8">
        <f>SUM(B13-B14)</f>
        <v>-48345</v>
      </c>
      <c r="C15" s="8">
        <f t="shared" ref="C15:R15" si="5">SUM(C13-C14)</f>
        <v>-36345</v>
      </c>
      <c r="D15" s="8">
        <f t="shared" si="5"/>
        <v>-24345</v>
      </c>
      <c r="E15" s="8">
        <f t="shared" si="5"/>
        <v>-12345</v>
      </c>
      <c r="F15" s="8">
        <f t="shared" si="5"/>
        <v>-345</v>
      </c>
      <c r="G15" s="8">
        <f t="shared" si="5"/>
        <v>11655</v>
      </c>
      <c r="H15" s="8">
        <f t="shared" si="5"/>
        <v>23655</v>
      </c>
      <c r="I15" s="8">
        <f t="shared" si="5"/>
        <v>35655</v>
      </c>
      <c r="J15" s="8">
        <f t="shared" si="5"/>
        <v>-60720</v>
      </c>
      <c r="K15" s="8">
        <f t="shared" si="5"/>
        <v>-48720</v>
      </c>
      <c r="L15" s="8">
        <f t="shared" si="5"/>
        <v>-36720</v>
      </c>
      <c r="M15" s="8">
        <f t="shared" si="5"/>
        <v>-24720</v>
      </c>
      <c r="N15" s="8">
        <f t="shared" si="5"/>
        <v>-12720</v>
      </c>
      <c r="O15" s="8">
        <f t="shared" si="5"/>
        <v>-720</v>
      </c>
      <c r="P15" s="8">
        <f t="shared" si="5"/>
        <v>11280</v>
      </c>
      <c r="Q15" s="8">
        <f t="shared" si="5"/>
        <v>23280</v>
      </c>
      <c r="R15" s="9">
        <f t="shared" si="5"/>
        <v>35280</v>
      </c>
    </row>
    <row r="16" spans="1:18" x14ac:dyDescent="0.25">
      <c r="A16" s="20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</row>
    <row r="17" spans="1:18" x14ac:dyDescent="0.25">
      <c r="A17" s="20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</row>
    <row r="18" spans="1:18" x14ac:dyDescent="0.25">
      <c r="A18" s="20"/>
      <c r="B18" s="16">
        <v>2014</v>
      </c>
      <c r="C18" s="16">
        <f>SUM(B18+1)</f>
        <v>2015</v>
      </c>
      <c r="D18" s="16">
        <f t="shared" ref="D18:R18" si="6">SUM(C18+1)</f>
        <v>2016</v>
      </c>
      <c r="E18" s="16">
        <f t="shared" si="6"/>
        <v>2017</v>
      </c>
      <c r="F18" s="16">
        <f t="shared" si="6"/>
        <v>2018</v>
      </c>
      <c r="G18" s="16">
        <f t="shared" si="6"/>
        <v>2019</v>
      </c>
      <c r="H18" s="16">
        <f t="shared" si="6"/>
        <v>2020</v>
      </c>
      <c r="I18" s="16">
        <f t="shared" si="6"/>
        <v>2021</v>
      </c>
      <c r="J18" s="16">
        <f t="shared" si="6"/>
        <v>2022</v>
      </c>
      <c r="K18" s="16">
        <f t="shared" si="6"/>
        <v>2023</v>
      </c>
      <c r="L18" s="16">
        <f t="shared" si="6"/>
        <v>2024</v>
      </c>
      <c r="M18" s="16">
        <f t="shared" si="6"/>
        <v>2025</v>
      </c>
      <c r="N18" s="16">
        <f t="shared" si="6"/>
        <v>2026</v>
      </c>
      <c r="O18" s="16">
        <f t="shared" si="6"/>
        <v>2027</v>
      </c>
      <c r="P18" s="16">
        <f t="shared" si="6"/>
        <v>2028</v>
      </c>
      <c r="Q18" s="16">
        <f t="shared" si="6"/>
        <v>2029</v>
      </c>
      <c r="R18" s="17">
        <f t="shared" si="6"/>
        <v>2030</v>
      </c>
    </row>
    <row r="19" spans="1:18" ht="27.6" x14ac:dyDescent="0.25">
      <c r="A19" s="20" t="s">
        <v>4</v>
      </c>
      <c r="B19" s="8">
        <f>SUM($F$5*F$6)</f>
        <v>12000</v>
      </c>
      <c r="C19" s="8">
        <f>SUM(B19+B19)</f>
        <v>24000</v>
      </c>
      <c r="D19" s="8">
        <f>SUM(C19+$B19)</f>
        <v>36000</v>
      </c>
      <c r="E19" s="8">
        <f t="shared" ref="E19:R19" si="7">SUM(D19+$B19)</f>
        <v>48000</v>
      </c>
      <c r="F19" s="8">
        <f t="shared" si="7"/>
        <v>60000</v>
      </c>
      <c r="G19" s="8">
        <f t="shared" si="7"/>
        <v>72000</v>
      </c>
      <c r="H19" s="8">
        <f t="shared" si="7"/>
        <v>84000</v>
      </c>
      <c r="I19" s="8">
        <f t="shared" si="7"/>
        <v>96000</v>
      </c>
      <c r="J19" s="8">
        <f t="shared" si="7"/>
        <v>108000</v>
      </c>
      <c r="K19" s="8">
        <f t="shared" si="7"/>
        <v>120000</v>
      </c>
      <c r="L19" s="8">
        <f t="shared" si="7"/>
        <v>132000</v>
      </c>
      <c r="M19" s="8">
        <f t="shared" si="7"/>
        <v>144000</v>
      </c>
      <c r="N19" s="8">
        <f t="shared" si="7"/>
        <v>156000</v>
      </c>
      <c r="O19" s="8">
        <f t="shared" si="7"/>
        <v>168000</v>
      </c>
      <c r="P19" s="8">
        <f t="shared" si="7"/>
        <v>180000</v>
      </c>
      <c r="Q19" s="8">
        <f t="shared" si="7"/>
        <v>192000</v>
      </c>
      <c r="R19" s="9">
        <f t="shared" si="7"/>
        <v>204000</v>
      </c>
    </row>
    <row r="20" spans="1:18" ht="27.6" x14ac:dyDescent="0.25">
      <c r="A20" s="20" t="s">
        <v>9</v>
      </c>
      <c r="B20" s="10">
        <f t="shared" ref="B20:M20" si="8">SUM($F$4/12)</f>
        <v>72250</v>
      </c>
      <c r="C20" s="10">
        <f t="shared" si="8"/>
        <v>72250</v>
      </c>
      <c r="D20" s="10">
        <f t="shared" si="8"/>
        <v>72250</v>
      </c>
      <c r="E20" s="10">
        <f t="shared" si="8"/>
        <v>72250</v>
      </c>
      <c r="F20" s="10">
        <f t="shared" si="8"/>
        <v>72250</v>
      </c>
      <c r="G20" s="10">
        <f t="shared" si="8"/>
        <v>72250</v>
      </c>
      <c r="H20" s="10">
        <f t="shared" si="8"/>
        <v>72250</v>
      </c>
      <c r="I20" s="10">
        <f t="shared" si="8"/>
        <v>72250</v>
      </c>
      <c r="J20" s="10">
        <f t="shared" si="8"/>
        <v>72250</v>
      </c>
      <c r="K20" s="10">
        <f t="shared" si="8"/>
        <v>72250</v>
      </c>
      <c r="L20" s="10">
        <f t="shared" si="8"/>
        <v>72250</v>
      </c>
      <c r="M20" s="10">
        <f t="shared" si="8"/>
        <v>72250</v>
      </c>
      <c r="N20" s="11"/>
      <c r="O20" s="11"/>
      <c r="P20" s="11"/>
      <c r="Q20" s="11"/>
      <c r="R20" s="12"/>
    </row>
    <row r="21" spans="1:18" x14ac:dyDescent="0.25">
      <c r="A21" s="20" t="s">
        <v>5</v>
      </c>
      <c r="B21" s="8">
        <f>SUM(B19:B20)</f>
        <v>84250</v>
      </c>
      <c r="C21" s="8">
        <f t="shared" ref="C21" si="9">SUM(C19:C20)</f>
        <v>96250</v>
      </c>
      <c r="D21" s="8">
        <f t="shared" ref="D21" si="10">SUM(D19:D20)</f>
        <v>108250</v>
      </c>
      <c r="E21" s="8">
        <f t="shared" ref="E21" si="11">SUM(E19:E20)</f>
        <v>120250</v>
      </c>
      <c r="F21" s="8">
        <f t="shared" ref="F21" si="12">SUM(F19:F20)</f>
        <v>132250</v>
      </c>
      <c r="G21" s="8">
        <f t="shared" ref="G21" si="13">SUM(G19:G20)</f>
        <v>144250</v>
      </c>
      <c r="H21" s="8">
        <f t="shared" ref="H21" si="14">SUM(H19:H20)</f>
        <v>156250</v>
      </c>
      <c r="I21" s="8">
        <f t="shared" ref="I21" si="15">SUM(I19:I20)</f>
        <v>168250</v>
      </c>
      <c r="J21" s="8">
        <f t="shared" ref="J21" si="16">SUM(J19:J20)</f>
        <v>180250</v>
      </c>
      <c r="K21" s="8">
        <f t="shared" ref="K21" si="17">SUM(K19:K20)</f>
        <v>192250</v>
      </c>
      <c r="L21" s="8">
        <f t="shared" ref="L21" si="18">SUM(L19:L20)</f>
        <v>204250</v>
      </c>
      <c r="M21" s="8">
        <f t="shared" ref="M21" si="19">SUM(M19:M20)</f>
        <v>216250</v>
      </c>
      <c r="N21" s="8">
        <f t="shared" ref="N21" si="20">SUM(N19:N20)</f>
        <v>156000</v>
      </c>
      <c r="O21" s="8">
        <f t="shared" ref="O21" si="21">SUM(O19:O20)</f>
        <v>168000</v>
      </c>
      <c r="P21" s="8">
        <f t="shared" ref="P21" si="22">SUM(P19:P20)</f>
        <v>180000</v>
      </c>
      <c r="Q21" s="8">
        <f t="shared" ref="Q21" si="23">SUM(Q19:Q20)</f>
        <v>192000</v>
      </c>
      <c r="R21" s="9">
        <f t="shared" ref="R21" si="24">SUM(R19:R20)</f>
        <v>204000</v>
      </c>
    </row>
    <row r="22" spans="1:18" ht="27.6" x14ac:dyDescent="0.25">
      <c r="A22" s="20" t="s">
        <v>6</v>
      </c>
      <c r="B22" s="10">
        <f t="shared" ref="B22:R22" si="25">SUM($F$3)</f>
        <v>168720</v>
      </c>
      <c r="C22" s="10">
        <f t="shared" si="25"/>
        <v>168720</v>
      </c>
      <c r="D22" s="10">
        <f t="shared" si="25"/>
        <v>168720</v>
      </c>
      <c r="E22" s="10">
        <f t="shared" si="25"/>
        <v>168720</v>
      </c>
      <c r="F22" s="10">
        <f t="shared" si="25"/>
        <v>168720</v>
      </c>
      <c r="G22" s="10">
        <f t="shared" si="25"/>
        <v>168720</v>
      </c>
      <c r="H22" s="10">
        <f t="shared" si="25"/>
        <v>168720</v>
      </c>
      <c r="I22" s="10">
        <f t="shared" si="25"/>
        <v>168720</v>
      </c>
      <c r="J22" s="10">
        <f t="shared" si="25"/>
        <v>168720</v>
      </c>
      <c r="K22" s="10">
        <f t="shared" si="25"/>
        <v>168720</v>
      </c>
      <c r="L22" s="10">
        <f t="shared" si="25"/>
        <v>168720</v>
      </c>
      <c r="M22" s="10">
        <f t="shared" si="25"/>
        <v>168720</v>
      </c>
      <c r="N22" s="10">
        <f t="shared" si="25"/>
        <v>168720</v>
      </c>
      <c r="O22" s="10">
        <f t="shared" si="25"/>
        <v>168720</v>
      </c>
      <c r="P22" s="10">
        <f t="shared" si="25"/>
        <v>168720</v>
      </c>
      <c r="Q22" s="10">
        <f t="shared" si="25"/>
        <v>168720</v>
      </c>
      <c r="R22" s="13">
        <f t="shared" si="25"/>
        <v>168720</v>
      </c>
    </row>
    <row r="23" spans="1:18" x14ac:dyDescent="0.25">
      <c r="A23" s="20" t="s">
        <v>7</v>
      </c>
      <c r="B23" s="8">
        <f>SUM(B21-B22)</f>
        <v>-84470</v>
      </c>
      <c r="C23" s="8">
        <f t="shared" ref="C23" si="26">SUM(C21-C22)</f>
        <v>-72470</v>
      </c>
      <c r="D23" s="8">
        <f t="shared" ref="D23" si="27">SUM(D21-D22)</f>
        <v>-60470</v>
      </c>
      <c r="E23" s="8">
        <f t="shared" ref="E23" si="28">SUM(E21-E22)</f>
        <v>-48470</v>
      </c>
      <c r="F23" s="8">
        <f t="shared" ref="F23" si="29">SUM(F21-F22)</f>
        <v>-36470</v>
      </c>
      <c r="G23" s="8">
        <f t="shared" ref="G23" si="30">SUM(G21-G22)</f>
        <v>-24470</v>
      </c>
      <c r="H23" s="8">
        <f t="shared" ref="H23" si="31">SUM(H21-H22)</f>
        <v>-12470</v>
      </c>
      <c r="I23" s="8">
        <f t="shared" ref="I23" si="32">SUM(I21-I22)</f>
        <v>-470</v>
      </c>
      <c r="J23" s="8">
        <f t="shared" ref="J23" si="33">SUM(J21-J22)</f>
        <v>11530</v>
      </c>
      <c r="K23" s="8">
        <f t="shared" ref="K23" si="34">SUM(K21-K22)</f>
        <v>23530</v>
      </c>
      <c r="L23" s="8">
        <f t="shared" ref="L23" si="35">SUM(L21-L22)</f>
        <v>35530</v>
      </c>
      <c r="M23" s="8">
        <f t="shared" ref="M23" si="36">SUM(M21-M22)</f>
        <v>47530</v>
      </c>
      <c r="N23" s="8">
        <f t="shared" ref="N23" si="37">SUM(N21-N22)</f>
        <v>-12720</v>
      </c>
      <c r="O23" s="8">
        <f t="shared" ref="O23" si="38">SUM(O21-O22)</f>
        <v>-720</v>
      </c>
      <c r="P23" s="8">
        <f t="shared" ref="P23" si="39">SUM(P21-P22)</f>
        <v>11280</v>
      </c>
      <c r="Q23" s="8">
        <f t="shared" ref="Q23" si="40">SUM(Q21-Q22)</f>
        <v>23280</v>
      </c>
      <c r="R23" s="9">
        <f t="shared" ref="R23" si="41">SUM(R21-R22)</f>
        <v>35280</v>
      </c>
    </row>
    <row r="24" spans="1:18" x14ac:dyDescent="0.25">
      <c r="A24" s="2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</row>
    <row r="25" spans="1:18" x14ac:dyDescent="0.25">
      <c r="A25" s="20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</row>
    <row r="26" spans="1:18" x14ac:dyDescent="0.25">
      <c r="A26" s="20"/>
      <c r="B26" s="16">
        <v>2014</v>
      </c>
      <c r="C26" s="16">
        <f>SUM(B26+1)</f>
        <v>2015</v>
      </c>
      <c r="D26" s="16">
        <f t="shared" ref="D26:R26" si="42">SUM(C26+1)</f>
        <v>2016</v>
      </c>
      <c r="E26" s="16">
        <f t="shared" si="42"/>
        <v>2017</v>
      </c>
      <c r="F26" s="16">
        <f t="shared" si="42"/>
        <v>2018</v>
      </c>
      <c r="G26" s="16">
        <f t="shared" si="42"/>
        <v>2019</v>
      </c>
      <c r="H26" s="16">
        <f t="shared" si="42"/>
        <v>2020</v>
      </c>
      <c r="I26" s="16">
        <f t="shared" si="42"/>
        <v>2021</v>
      </c>
      <c r="J26" s="16">
        <f t="shared" si="42"/>
        <v>2022</v>
      </c>
      <c r="K26" s="16">
        <f t="shared" si="42"/>
        <v>2023</v>
      </c>
      <c r="L26" s="16">
        <f t="shared" si="42"/>
        <v>2024</v>
      </c>
      <c r="M26" s="16">
        <f t="shared" si="42"/>
        <v>2025</v>
      </c>
      <c r="N26" s="16">
        <f t="shared" si="42"/>
        <v>2026</v>
      </c>
      <c r="O26" s="16">
        <f t="shared" si="42"/>
        <v>2027</v>
      </c>
      <c r="P26" s="16">
        <f t="shared" si="42"/>
        <v>2028</v>
      </c>
      <c r="Q26" s="16">
        <f t="shared" si="42"/>
        <v>2029</v>
      </c>
      <c r="R26" s="17">
        <f t="shared" si="42"/>
        <v>2030</v>
      </c>
    </row>
    <row r="27" spans="1:18" ht="27.6" x14ac:dyDescent="0.25">
      <c r="A27" s="20" t="s">
        <v>4</v>
      </c>
      <c r="B27" s="8">
        <f>SUM($F$5*F$6)</f>
        <v>12000</v>
      </c>
      <c r="C27" s="8">
        <f>SUM(B27+B27)</f>
        <v>24000</v>
      </c>
      <c r="D27" s="8">
        <f>SUM(C27+$B27)</f>
        <v>36000</v>
      </c>
      <c r="E27" s="8">
        <f t="shared" ref="E27:R27" si="43">SUM(D27+$B27)</f>
        <v>48000</v>
      </c>
      <c r="F27" s="8">
        <f t="shared" si="43"/>
        <v>60000</v>
      </c>
      <c r="G27" s="8">
        <f t="shared" si="43"/>
        <v>72000</v>
      </c>
      <c r="H27" s="8">
        <f t="shared" si="43"/>
        <v>84000</v>
      </c>
      <c r="I27" s="8">
        <f t="shared" si="43"/>
        <v>96000</v>
      </c>
      <c r="J27" s="8">
        <f t="shared" si="43"/>
        <v>108000</v>
      </c>
      <c r="K27" s="8">
        <f t="shared" si="43"/>
        <v>120000</v>
      </c>
      <c r="L27" s="8">
        <f t="shared" si="43"/>
        <v>132000</v>
      </c>
      <c r="M27" s="8">
        <f t="shared" si="43"/>
        <v>144000</v>
      </c>
      <c r="N27" s="8">
        <f t="shared" si="43"/>
        <v>156000</v>
      </c>
      <c r="O27" s="8">
        <f t="shared" si="43"/>
        <v>168000</v>
      </c>
      <c r="P27" s="8">
        <f t="shared" si="43"/>
        <v>180000</v>
      </c>
      <c r="Q27" s="8">
        <f t="shared" si="43"/>
        <v>192000</v>
      </c>
      <c r="R27" s="9">
        <f t="shared" si="43"/>
        <v>204000</v>
      </c>
    </row>
    <row r="28" spans="1:18" ht="27.6" x14ac:dyDescent="0.25">
      <c r="A28" s="20" t="s">
        <v>10</v>
      </c>
      <c r="B28" s="10">
        <f t="shared" ref="B28:Q28" si="44">SUM($F$4/16)</f>
        <v>54187.5</v>
      </c>
      <c r="C28" s="10">
        <f t="shared" si="44"/>
        <v>54187.5</v>
      </c>
      <c r="D28" s="10">
        <f t="shared" si="44"/>
        <v>54187.5</v>
      </c>
      <c r="E28" s="10">
        <f t="shared" si="44"/>
        <v>54187.5</v>
      </c>
      <c r="F28" s="10">
        <f t="shared" si="44"/>
        <v>54187.5</v>
      </c>
      <c r="G28" s="10">
        <f t="shared" si="44"/>
        <v>54187.5</v>
      </c>
      <c r="H28" s="10">
        <f t="shared" si="44"/>
        <v>54187.5</v>
      </c>
      <c r="I28" s="10">
        <f t="shared" si="44"/>
        <v>54187.5</v>
      </c>
      <c r="J28" s="10">
        <f t="shared" si="44"/>
        <v>54187.5</v>
      </c>
      <c r="K28" s="10">
        <f t="shared" si="44"/>
        <v>54187.5</v>
      </c>
      <c r="L28" s="10">
        <f t="shared" si="44"/>
        <v>54187.5</v>
      </c>
      <c r="M28" s="10">
        <f t="shared" si="44"/>
        <v>54187.5</v>
      </c>
      <c r="N28" s="10">
        <f t="shared" si="44"/>
        <v>54187.5</v>
      </c>
      <c r="O28" s="10">
        <f t="shared" si="44"/>
        <v>54187.5</v>
      </c>
      <c r="P28" s="10">
        <f t="shared" si="44"/>
        <v>54187.5</v>
      </c>
      <c r="Q28" s="10">
        <f t="shared" si="44"/>
        <v>54187.5</v>
      </c>
      <c r="R28" s="12"/>
    </row>
    <row r="29" spans="1:18" x14ac:dyDescent="0.25">
      <c r="A29" s="20" t="s">
        <v>5</v>
      </c>
      <c r="B29" s="8">
        <f>SUM(B27:B28)</f>
        <v>66187.5</v>
      </c>
      <c r="C29" s="8">
        <f t="shared" ref="C29" si="45">SUM(C27:C28)</f>
        <v>78187.5</v>
      </c>
      <c r="D29" s="8">
        <f t="shared" ref="D29" si="46">SUM(D27:D28)</f>
        <v>90187.5</v>
      </c>
      <c r="E29" s="8">
        <f t="shared" ref="E29" si="47">SUM(E27:E28)</f>
        <v>102187.5</v>
      </c>
      <c r="F29" s="8">
        <f t="shared" ref="F29" si="48">SUM(F27:F28)</f>
        <v>114187.5</v>
      </c>
      <c r="G29" s="8">
        <f t="shared" ref="G29" si="49">SUM(G27:G28)</f>
        <v>126187.5</v>
      </c>
      <c r="H29" s="8">
        <f t="shared" ref="H29" si="50">SUM(H27:H28)</f>
        <v>138187.5</v>
      </c>
      <c r="I29" s="8">
        <f t="shared" ref="I29" si="51">SUM(I27:I28)</f>
        <v>150187.5</v>
      </c>
      <c r="J29" s="8">
        <f t="shared" ref="J29" si="52">SUM(J27:J28)</f>
        <v>162187.5</v>
      </c>
      <c r="K29" s="8">
        <f t="shared" ref="K29" si="53">SUM(K27:K28)</f>
        <v>174187.5</v>
      </c>
      <c r="L29" s="8">
        <f t="shared" ref="L29" si="54">SUM(L27:L28)</f>
        <v>186187.5</v>
      </c>
      <c r="M29" s="8">
        <f t="shared" ref="M29" si="55">SUM(M27:M28)</f>
        <v>198187.5</v>
      </c>
      <c r="N29" s="8">
        <f t="shared" ref="N29" si="56">SUM(N27:N28)</f>
        <v>210187.5</v>
      </c>
      <c r="O29" s="8">
        <f t="shared" ref="O29" si="57">SUM(O27:O28)</f>
        <v>222187.5</v>
      </c>
      <c r="P29" s="8">
        <f t="shared" ref="P29" si="58">SUM(P27:P28)</f>
        <v>234187.5</v>
      </c>
      <c r="Q29" s="8">
        <f t="shared" ref="Q29" si="59">SUM(Q27:Q28)</f>
        <v>246187.5</v>
      </c>
      <c r="R29" s="9">
        <f t="shared" ref="R29" si="60">SUM(R27:R28)</f>
        <v>204000</v>
      </c>
    </row>
    <row r="30" spans="1:18" ht="27.6" x14ac:dyDescent="0.25">
      <c r="A30" s="20" t="s">
        <v>6</v>
      </c>
      <c r="B30" s="10">
        <f t="shared" ref="B30:R30" si="61">SUM($F$3)</f>
        <v>168720</v>
      </c>
      <c r="C30" s="10">
        <f t="shared" si="61"/>
        <v>168720</v>
      </c>
      <c r="D30" s="10">
        <f t="shared" si="61"/>
        <v>168720</v>
      </c>
      <c r="E30" s="10">
        <f t="shared" si="61"/>
        <v>168720</v>
      </c>
      <c r="F30" s="10">
        <f t="shared" si="61"/>
        <v>168720</v>
      </c>
      <c r="G30" s="10">
        <f t="shared" si="61"/>
        <v>168720</v>
      </c>
      <c r="H30" s="10">
        <f t="shared" si="61"/>
        <v>168720</v>
      </c>
      <c r="I30" s="10">
        <f t="shared" si="61"/>
        <v>168720</v>
      </c>
      <c r="J30" s="10">
        <f t="shared" si="61"/>
        <v>168720</v>
      </c>
      <c r="K30" s="10">
        <f t="shared" si="61"/>
        <v>168720</v>
      </c>
      <c r="L30" s="10">
        <f t="shared" si="61"/>
        <v>168720</v>
      </c>
      <c r="M30" s="10">
        <f t="shared" si="61"/>
        <v>168720</v>
      </c>
      <c r="N30" s="10">
        <f t="shared" si="61"/>
        <v>168720</v>
      </c>
      <c r="O30" s="10">
        <f t="shared" si="61"/>
        <v>168720</v>
      </c>
      <c r="P30" s="10">
        <f t="shared" si="61"/>
        <v>168720</v>
      </c>
      <c r="Q30" s="10">
        <f t="shared" si="61"/>
        <v>168720</v>
      </c>
      <c r="R30" s="13">
        <f t="shared" si="61"/>
        <v>168720</v>
      </c>
    </row>
    <row r="31" spans="1:18" ht="14.4" thickBot="1" x14ac:dyDescent="0.3">
      <c r="A31" s="21" t="s">
        <v>7</v>
      </c>
      <c r="B31" s="18">
        <f>SUM(B29-B30)</f>
        <v>-102532.5</v>
      </c>
      <c r="C31" s="18">
        <f t="shared" ref="C31" si="62">SUM(C29-C30)</f>
        <v>-90532.5</v>
      </c>
      <c r="D31" s="18">
        <f t="shared" ref="D31" si="63">SUM(D29-D30)</f>
        <v>-78532.5</v>
      </c>
      <c r="E31" s="18">
        <f t="shared" ref="E31" si="64">SUM(E29-E30)</f>
        <v>-66532.5</v>
      </c>
      <c r="F31" s="18">
        <f t="shared" ref="F31" si="65">SUM(F29-F30)</f>
        <v>-54532.5</v>
      </c>
      <c r="G31" s="18">
        <f t="shared" ref="G31" si="66">SUM(G29-G30)</f>
        <v>-42532.5</v>
      </c>
      <c r="H31" s="18">
        <f t="shared" ref="H31" si="67">SUM(H29-H30)</f>
        <v>-30532.5</v>
      </c>
      <c r="I31" s="18">
        <f t="shared" ref="I31" si="68">SUM(I29-I30)</f>
        <v>-18532.5</v>
      </c>
      <c r="J31" s="18">
        <f t="shared" ref="J31" si="69">SUM(J29-J30)</f>
        <v>-6532.5</v>
      </c>
      <c r="K31" s="18">
        <f t="shared" ref="K31" si="70">SUM(K29-K30)</f>
        <v>5467.5</v>
      </c>
      <c r="L31" s="18">
        <f t="shared" ref="L31" si="71">SUM(L29-L30)</f>
        <v>17467.5</v>
      </c>
      <c r="M31" s="18">
        <f t="shared" ref="M31" si="72">SUM(M29-M30)</f>
        <v>29467.5</v>
      </c>
      <c r="N31" s="18">
        <f t="shared" ref="N31" si="73">SUM(N29-N30)</f>
        <v>41467.5</v>
      </c>
      <c r="O31" s="18">
        <f t="shared" ref="O31" si="74">SUM(O29-O30)</f>
        <v>53467.5</v>
      </c>
      <c r="P31" s="18">
        <f t="shared" ref="P31" si="75">SUM(P29-P30)</f>
        <v>65467.5</v>
      </c>
      <c r="Q31" s="18">
        <f t="shared" ref="Q31" si="76">SUM(Q29-Q30)</f>
        <v>77467.5</v>
      </c>
      <c r="R31" s="19">
        <f t="shared" ref="R31" si="77">SUM(R29-R30)</f>
        <v>35280</v>
      </c>
    </row>
    <row r="32" spans="1:18" ht="14.4" thickTop="1" x14ac:dyDescent="0.25"/>
  </sheetData>
  <pageMargins left="0.25" right="0.25" top="0.21770833333333334" bottom="0.17812500000000001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Rüttimann</dc:creator>
  <cp:lastModifiedBy>Patrick Rüttimann</cp:lastModifiedBy>
  <cp:lastPrinted>2016-10-27T09:48:49Z</cp:lastPrinted>
  <dcterms:created xsi:type="dcterms:W3CDTF">2016-10-27T09:12:53Z</dcterms:created>
  <dcterms:modified xsi:type="dcterms:W3CDTF">2017-12-13T15:42:12Z</dcterms:modified>
</cp:coreProperties>
</file>